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372" yWindow="660" windowWidth="20772" windowHeight="18000" activeTab="1"/>
  </bookViews>
  <sheets>
    <sheet name="Data Sources" sheetId="27" r:id="rId1"/>
    <sheet name="Figure 17.1" sheetId="26" r:id="rId2"/>
    <sheet name="Main Data" sheetId="2" r:id="rId3"/>
  </sheets>
  <calcPr calcId="162913"/>
</workbook>
</file>

<file path=xl/calcChain.xml><?xml version="1.0" encoding="utf-8"?>
<calcChain xmlns="http://schemas.openxmlformats.org/spreadsheetml/2006/main">
  <c r="G47" i="2" l="1"/>
  <c r="D47" i="2"/>
  <c r="H47" i="2" s="1"/>
  <c r="H33" i="2" l="1"/>
  <c r="H45" i="2"/>
  <c r="H44" i="2"/>
  <c r="H43" i="2"/>
  <c r="H42" i="2"/>
  <c r="H41" i="2"/>
  <c r="H40" i="2"/>
  <c r="H39" i="2"/>
  <c r="H38" i="2"/>
  <c r="H37" i="2"/>
  <c r="H36" i="2"/>
  <c r="H35" i="2"/>
  <c r="H34" i="2"/>
  <c r="E45" i="2"/>
  <c r="G45" i="2" s="1"/>
  <c r="H46" i="2"/>
  <c r="E46" i="2" l="1"/>
  <c r="G46" i="2" s="1"/>
  <c r="E44" i="2" l="1"/>
  <c r="G44" i="2" s="1"/>
  <c r="E43" i="2"/>
  <c r="G43" i="2" s="1"/>
  <c r="E42" i="2"/>
  <c r="G42" i="2"/>
  <c r="E41" i="2"/>
  <c r="G41" i="2" s="1"/>
  <c r="E40" i="2"/>
  <c r="G40" i="2" s="1"/>
  <c r="E39" i="2"/>
  <c r="G39" i="2" s="1"/>
  <c r="E38" i="2"/>
  <c r="G38" i="2"/>
  <c r="E37" i="2"/>
  <c r="G37" i="2"/>
  <c r="E36" i="2"/>
  <c r="G36" i="2" s="1"/>
  <c r="E11" i="2"/>
  <c r="G11" i="2"/>
  <c r="E35" i="2"/>
  <c r="G35" i="2" s="1"/>
  <c r="E34" i="2"/>
  <c r="G34" i="2" s="1"/>
  <c r="E33" i="2"/>
  <c r="G33" i="2" s="1"/>
  <c r="E32" i="2"/>
  <c r="G32" i="2"/>
  <c r="E31" i="2"/>
  <c r="G31" i="2" s="1"/>
  <c r="E30" i="2"/>
  <c r="G30" i="2" s="1"/>
  <c r="E29" i="2"/>
  <c r="G29" i="2" s="1"/>
  <c r="E28" i="2"/>
  <c r="G28" i="2"/>
  <c r="E27" i="2"/>
  <c r="G27" i="2" s="1"/>
  <c r="E26" i="2"/>
  <c r="G26" i="2"/>
  <c r="E25" i="2"/>
  <c r="G25" i="2" s="1"/>
  <c r="E24" i="2"/>
  <c r="G24" i="2"/>
  <c r="E23" i="2"/>
  <c r="G23" i="2" s="1"/>
  <c r="E22" i="2"/>
  <c r="G22" i="2" s="1"/>
  <c r="E21" i="2"/>
  <c r="G21" i="2" s="1"/>
  <c r="E20" i="2"/>
  <c r="G20" i="2"/>
  <c r="E19" i="2"/>
  <c r="G19" i="2" s="1"/>
  <c r="E18" i="2"/>
  <c r="G18" i="2"/>
  <c r="E17" i="2"/>
  <c r="G17" i="2" s="1"/>
  <c r="E16" i="2"/>
  <c r="G16" i="2"/>
  <c r="E15" i="2"/>
  <c r="G15" i="2" s="1"/>
  <c r="E14" i="2"/>
  <c r="G14" i="2" s="1"/>
  <c r="E13" i="2"/>
  <c r="G13" i="2" s="1"/>
  <c r="E12" i="2"/>
  <c r="G12" i="2"/>
</calcChain>
</file>

<file path=xl/sharedStrings.xml><?xml version="1.0" encoding="utf-8"?>
<sst xmlns="http://schemas.openxmlformats.org/spreadsheetml/2006/main" count="51" uniqueCount="44">
  <si>
    <t>http://fdi.gov.cn/pub/FDI_EN/Statistics/FDIStatistics/StatisticsofForeignInvestment/t20090122_101101.htm</t>
    <phoneticPr fontId="3" type="noConversion"/>
  </si>
  <si>
    <t>2007 and 2008 Data: Ministry of Commerce, "Table of investment untilization of FDI from Jan to Dec 2008," January 22, 2009.</t>
    <phoneticPr fontId="3" type="noConversion"/>
  </si>
  <si>
    <t>2009 Data: Ministry of Commerce, "Table of investment untilization of FDI from Jan to Dec 2008," January 18, 2010.</t>
    <phoneticPr fontId="3" type="noConversion"/>
  </si>
  <si>
    <t>http://fdi.gov.cn/pub/FDI_EN/Statistics/FDIStatistics/StatisticsofForeignInvestment/t20100118_117104.htm</t>
  </si>
  <si>
    <t xml:space="preserve">        - Figure 17.2</t>
  </si>
  <si>
    <t>GDP</t>
  </si>
  <si>
    <t>Exchange Rate (Annual Average)</t>
  </si>
  <si>
    <t>Foreign Direct Investment, Actually Utilized Investment</t>
  </si>
  <si>
    <t xml:space="preserve">1979-2005: Statistical Yearbook of China 2002: 629; 2006: 752. </t>
  </si>
  <si>
    <t>http://fdi.gov.cn/pub/FDI_EN/Statistics/t20070123_73314.htm</t>
  </si>
  <si>
    <t>Definition:</t>
  </si>
  <si>
    <t>The data includes foreign direct investment, plus "other" investment of foreign businesses (but not including foreign share issue).</t>
  </si>
  <si>
    <t>See notes to Figure 17.1 for further discussion.</t>
  </si>
  <si>
    <t>Year</t>
  </si>
  <si>
    <t>Column</t>
  </si>
  <si>
    <t>[1]</t>
  </si>
  <si>
    <t>[2]</t>
  </si>
  <si>
    <t>[3]</t>
  </si>
  <si>
    <t>[4]</t>
  </si>
  <si>
    <t>[5]</t>
  </si>
  <si>
    <t>[5] = [3] / [4]</t>
  </si>
  <si>
    <t>Exchange Rate</t>
  </si>
  <si>
    <t>Billion USD</t>
  </si>
  <si>
    <t>Billion RMB</t>
  </si>
  <si>
    <t>Main Data</t>
  </si>
  <si>
    <t>Foreign Direct Investment as a Share of GDP</t>
  </si>
  <si>
    <t>List of the sheets</t>
  </si>
  <si>
    <t xml:space="preserve">        - Main Data</t>
  </si>
  <si>
    <t xml:space="preserve">    Source:</t>
  </si>
  <si>
    <t>Does not include "banking, insurance and securities" investment for 2005 and 2006.</t>
  </si>
  <si>
    <t>FDI</t>
  </si>
  <si>
    <t>FDI Share</t>
  </si>
  <si>
    <t>FDI</t>
    <phoneticPr fontId="3" type="noConversion"/>
  </si>
  <si>
    <t>2006: Ministry of Commerce, "Table of investment untilization of FDI from Jan to Dec 2006," January 23, 2007.</t>
    <phoneticPr fontId="3" type="noConversion"/>
  </si>
  <si>
    <t>Incoming</t>
  </si>
  <si>
    <t>Outgoing</t>
  </si>
  <si>
    <t>Non-Financial</t>
  </si>
  <si>
    <t>Last revision May 3, 2020</t>
  </si>
  <si>
    <t>1983-2018: Statistical Abstract of China 2019, p. 22</t>
  </si>
  <si>
    <t>Statistical Abstract of China 2019, p. 163.</t>
  </si>
  <si>
    <t>2010-2018: Statistical Abstract of China 2019, p. 102</t>
  </si>
  <si>
    <t>2019: NBS, "PRC 2019 Economic and Social Development Statistical Report," February 28, 2020</t>
  </si>
  <si>
    <t>Accessed at http://www.stats.gov.cn/tjsj/zxfb/202002/t20200228_1728913.html</t>
  </si>
  <si>
    <t>Figure 17.3  Foreign Direct Investment as a Share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</si>
</sst>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"/>
    <numFmt numFmtId="166" formatCode="#,##0.0"/>
    <numFmt numFmtId="167" formatCode="0.000%"/>
    <numFmt numFmtId="168" formatCode="0.000"/>
  </numFmts>
  <fonts count="14"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/>
    <xf numFmtId="14" fontId="5" fillId="2" borderId="0" xfId="0" applyNumberFormat="1" applyFont="1" applyFill="1"/>
    <xf numFmtId="0" fontId="5" fillId="2" borderId="0" xfId="0" applyFont="1" applyFill="1" applyAlignment="1">
      <alignment horizontal="center"/>
    </xf>
    <xf numFmtId="4" fontId="5" fillId="2" borderId="0" xfId="2" applyNumberFormat="1" applyFont="1" applyFill="1" applyBorder="1" applyAlignment="1">
      <alignment horizontal="center" vertical="center"/>
    </xf>
    <xf numFmtId="10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/>
    </xf>
    <xf numFmtId="0" fontId="7" fillId="2" borderId="0" xfId="0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9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 applyProtection="1">
      <alignment horizontal="center"/>
    </xf>
    <xf numFmtId="2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4" fontId="6" fillId="3" borderId="0" xfId="2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/>
    </xf>
    <xf numFmtId="9" fontId="6" fillId="2" borderId="0" xfId="0" applyNumberFormat="1" applyFont="1" applyFill="1" applyAlignment="1">
      <alignment horizontal="center"/>
    </xf>
    <xf numFmtId="4" fontId="6" fillId="4" borderId="0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 applyProtection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11" fillId="2" borderId="0" xfId="0" applyFont="1" applyFill="1" applyAlignment="1"/>
    <xf numFmtId="0" fontId="12" fillId="3" borderId="0" xfId="0" applyFont="1" applyFill="1"/>
    <xf numFmtId="0" fontId="5" fillId="3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indent="2"/>
    </xf>
    <xf numFmtId="0" fontId="10" fillId="2" borderId="0" xfId="1" applyFont="1" applyFill="1" applyAlignment="1" applyProtection="1">
      <alignment horizontal="left" indent="2"/>
    </xf>
    <xf numFmtId="0" fontId="13" fillId="2" borderId="0" xfId="1" applyFont="1" applyFill="1" applyAlignment="1" applyProtection="1"/>
    <xf numFmtId="0" fontId="4" fillId="2" borderId="0" xfId="1" applyFill="1" applyAlignment="1" applyProtection="1"/>
    <xf numFmtId="0" fontId="0" fillId="2" borderId="0" xfId="0" applyFill="1"/>
    <xf numFmtId="4" fontId="1" fillId="0" borderId="0" xfId="0" applyNumberFormat="1" applyFont="1" applyFill="1"/>
    <xf numFmtId="167" fontId="5" fillId="5" borderId="2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0" fontId="5" fillId="5" borderId="0" xfId="0" applyNumberFormat="1" applyFont="1" applyFill="1" applyBorder="1" applyAlignment="1">
      <alignment horizontal="center"/>
    </xf>
    <xf numFmtId="4" fontId="0" fillId="0" borderId="0" xfId="0" applyNumberFormat="1"/>
  </cellXfs>
  <cellStyles count="3">
    <cellStyle name="Hyperlink" xfId="1" builtinId="8"/>
    <cellStyle name="Normal" xfId="0" builtinId="0"/>
    <cellStyle name="Normal_3.1 Gross Domestic Product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solidFill>
                  <a:srgbClr val="336666"/>
                </a:solidFill>
                <a:latin typeface="Arial"/>
                <a:cs typeface="Arial"/>
              </a:rPr>
              <a:t>China: Foreign Direct Investment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336666"/>
                </a:solidFill>
                <a:latin typeface="Arial"/>
                <a:cs typeface="Arial"/>
              </a:rPr>
              <a:t>(Share of GDP)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333333333333337E-2"/>
          <c:y val="0.15032679738562091"/>
          <c:w val="0.93481481481481477"/>
          <c:h val="0.75381263616557737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numRef>
              <c:f>'Main Data'!$B$11:$B$47</c:f>
              <c:numCache>
                <c:formatCode>General</c:formatCod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'Main Data'!$G$11:$G$47</c:f>
              <c:numCache>
                <c:formatCode>0.0%</c:formatCode>
                <c:ptCount val="37"/>
                <c:pt idx="0">
                  <c:v>3.0057652510422032E-3</c:v>
                </c:pt>
                <c:pt idx="1">
                  <c:v>4.5366668956515763E-3</c:v>
                </c:pt>
                <c:pt idx="2">
                  <c:v>6.3227371440503803E-3</c:v>
                </c:pt>
                <c:pt idx="3">
                  <c:v>7.4671683275187462E-3</c:v>
                </c:pt>
                <c:pt idx="4">
                  <c:v>8.092585136267311E-3</c:v>
                </c:pt>
                <c:pt idx="5">
                  <c:v>9.1676977549998689E-3</c:v>
                </c:pt>
                <c:pt idx="6">
                  <c:v>8.2706570545469354E-3</c:v>
                </c:pt>
                <c:pt idx="7">
                  <c:v>9.5179696813950162E-3</c:v>
                </c:pt>
                <c:pt idx="8">
                  <c:v>1.1286089995273932E-2</c:v>
                </c:pt>
                <c:pt idx="9">
                  <c:v>2.2897547629116183E-2</c:v>
                </c:pt>
                <c:pt idx="10">
                  <c:v>4.4855444675554759E-2</c:v>
                </c:pt>
                <c:pt idx="11">
                  <c:v>6.0153254217424831E-2</c:v>
                </c:pt>
                <c:pt idx="12">
                  <c:v>5.1468385863035308E-2</c:v>
                </c:pt>
                <c:pt idx="13">
                  <c:v>4.8781681603484575E-2</c:v>
                </c:pt>
                <c:pt idx="14">
                  <c:v>4.8666632428024839E-2</c:v>
                </c:pt>
                <c:pt idx="15">
                  <c:v>4.5957262672324244E-2</c:v>
                </c:pt>
                <c:pt idx="16">
                  <c:v>3.824231564499958E-2</c:v>
                </c:pt>
                <c:pt idx="17">
                  <c:v>3.5023838069567138E-2</c:v>
                </c:pt>
                <c:pt idx="18">
                  <c:v>3.6452573038278743E-2</c:v>
                </c:pt>
                <c:pt idx="19">
                  <c:v>3.7408459842224691E-2</c:v>
                </c:pt>
                <c:pt idx="20">
                  <c:v>3.3813254342463357E-2</c:v>
                </c:pt>
                <c:pt idx="21">
                  <c:v>3.241367620652965E-2</c:v>
                </c:pt>
                <c:pt idx="22">
                  <c:v>2.7832776123978949E-2</c:v>
                </c:pt>
                <c:pt idx="23">
                  <c:v>2.4039759978288056E-2</c:v>
                </c:pt>
                <c:pt idx="24">
                  <c:v>2.1352512519996536E-2</c:v>
                </c:pt>
                <c:pt idx="25" formatCode="0.000%">
                  <c:v>1.9738279049982366E-2</c:v>
                </c:pt>
                <c:pt idx="26" formatCode="0.000%">
                  <c:v>1.764660512220757E-2</c:v>
                </c:pt>
                <c:pt idx="27" formatCode="0.000%">
                  <c:v>1.7368925211704474E-2</c:v>
                </c:pt>
                <c:pt idx="28" formatCode="0.000%">
                  <c:v>1.5356090520928591E-2</c:v>
                </c:pt>
                <c:pt idx="29" formatCode="0.000%">
                  <c:v>1.3093825429834007E-2</c:v>
                </c:pt>
                <c:pt idx="30" formatCode="0.000%">
                  <c:v>1.2281679335243739E-2</c:v>
                </c:pt>
                <c:pt idx="31" formatCode="0.000%">
                  <c:v>1.1456433891809609E-2</c:v>
                </c:pt>
                <c:pt idx="32" formatCode="0.000%">
                  <c:v>1.1464551134567137E-2</c:v>
                </c:pt>
                <c:pt idx="33" formatCode="0.000%">
                  <c:v>1.1308932995775482E-2</c:v>
                </c:pt>
                <c:pt idx="34" formatCode="0.000%">
                  <c:v>1.0779378347454288E-2</c:v>
                </c:pt>
                <c:pt idx="35" formatCode="0.000%">
                  <c:v>1.0140684736593361E-2</c:v>
                </c:pt>
                <c:pt idx="36" formatCode="0.000%">
                  <c:v>9.5017989332552878E-3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8-4225-B7F2-EB188DDF4AE5}"/>
            </c:ext>
          </c:extLst>
        </c:ser>
        <c:ser>
          <c:idx val="0"/>
          <c:order val="1"/>
          <c:spPr>
            <a:ln w="34925">
              <a:solidFill>
                <a:schemeClr val="tx2"/>
              </a:solidFill>
            </a:ln>
          </c:spPr>
          <c:marker>
            <c:spPr>
              <a:ln>
                <a:solidFill>
                  <a:srgbClr val="002060"/>
                </a:solidFill>
              </a:ln>
            </c:spPr>
          </c:marker>
          <c:cat>
            <c:numRef>
              <c:f>'Main Data'!$B$11:$B$47</c:f>
              <c:numCache>
                <c:formatCode>General</c:formatCod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'Main Data'!$H$11:$H$47</c:f>
              <c:numCache>
                <c:formatCode>0.0%</c:formatCode>
                <c:ptCount val="37"/>
                <c:pt idx="22" formatCode="0.00%">
                  <c:v>4.373130527672328E-3</c:v>
                </c:pt>
                <c:pt idx="23" formatCode="0.00%">
                  <c:v>6.9025947664911437E-3</c:v>
                </c:pt>
                <c:pt idx="24" formatCode="0.00%">
                  <c:v>5.7116714423273412E-3</c:v>
                </c:pt>
                <c:pt idx="25" formatCode="0.00%">
                  <c:v>8.9724305438525827E-3</c:v>
                </c:pt>
                <c:pt idx="26" formatCode="0.00%">
                  <c:v>8.6240670129522842E-3</c:v>
                </c:pt>
                <c:pt idx="27" formatCode="0.00%">
                  <c:v>9.6913806269204074E-3</c:v>
                </c:pt>
                <c:pt idx="28" formatCode="0.00%">
                  <c:v>8.2664240413067025E-3</c:v>
                </c:pt>
                <c:pt idx="29" formatCode="0.00%">
                  <c:v>7.9231497641947361E-3</c:v>
                </c:pt>
                <c:pt idx="30" formatCode="0.00%">
                  <c:v>9.420932698690241E-3</c:v>
                </c:pt>
                <c:pt idx="31" formatCode="0.00%">
                  <c:v>9.8567478885218125E-3</c:v>
                </c:pt>
                <c:pt idx="32" formatCode="0.00%">
                  <c:v>1.102420051286245E-2</c:v>
                </c:pt>
                <c:pt idx="33" formatCode="0.00%">
                  <c:v>1.5267957078661645E-2</c:v>
                </c:pt>
                <c:pt idx="34" formatCode="0.00%">
                  <c:v>1.3021466009986181E-2</c:v>
                </c:pt>
                <c:pt idx="35" formatCode="0.00%">
                  <c:v>9.5426855098163475E-3</c:v>
                </c:pt>
                <c:pt idx="36" formatCode="0.00%">
                  <c:v>7.6096955975237862E-3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0-4B4B-A850-42DFF859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53248"/>
        <c:axId val="117255168"/>
      </c:lineChart>
      <c:catAx>
        <c:axId val="1172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 rtl="0">
              <a:defRPr sz="1200" b="1" i="0" u="none" strike="noStrike" baseline="0">
                <a:solidFill>
                  <a:srgbClr val="3366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5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1" i="0" u="none" strike="noStrike" baseline="0">
                <a:solidFill>
                  <a:srgbClr val="3366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53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563" cy="5818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0.48842</cdr:x>
      <cdr:y>0.37244</cdr:y>
    </cdr:from>
    <cdr:to>
      <cdr:x>0.70899</cdr:x>
      <cdr:y>0.45566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83063" y="2166938"/>
          <a:ext cx="1889125" cy="484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rgbClr val="00B0F0"/>
              </a:solidFill>
            </a:rPr>
            <a:t>Incoming</a:t>
          </a:r>
        </a:p>
      </cdr:txBody>
    </cdr:sp>
  </cdr:relSizeAnchor>
  <cdr:relSizeAnchor xmlns:cdr="http://schemas.openxmlformats.org/drawingml/2006/chartDrawing">
    <cdr:from>
      <cdr:x>0.7507</cdr:x>
      <cdr:y>0.82674</cdr:y>
    </cdr:from>
    <cdr:to>
      <cdr:x>0.90732</cdr:x>
      <cdr:y>0.89495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29376" y="4810125"/>
          <a:ext cx="1341438" cy="39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rgbClr val="002060"/>
              </a:solidFill>
            </a:rPr>
            <a:t>Outgoing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di.gov.cn/pub/FDI_EN/Statistics/t20070123_73314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42"/>
  <sheetViews>
    <sheetView zoomScaleNormal="100" workbookViewId="0">
      <selection activeCell="B2" sqref="B2"/>
    </sheetView>
  </sheetViews>
  <sheetFormatPr defaultColWidth="8.88671875" defaultRowHeight="15"/>
  <cols>
    <col min="1" max="1" width="3.88671875" style="1" customWidth="1"/>
    <col min="2" max="2" width="16.109375" style="1" customWidth="1"/>
    <col min="3" max="3" width="11" style="1" customWidth="1"/>
    <col min="4" max="16384" width="8.88671875" style="1"/>
  </cols>
  <sheetData>
    <row r="2" spans="2:16" ht="21">
      <c r="B2" s="51" t="s">
        <v>43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4" spans="2:16" ht="15.6">
      <c r="B4" s="2"/>
    </row>
    <row r="7" spans="2:16" ht="15.6">
      <c r="B7" s="2" t="s">
        <v>26</v>
      </c>
    </row>
    <row r="8" spans="2:16" ht="15.6">
      <c r="B8" s="2"/>
    </row>
    <row r="9" spans="2:16" ht="15.6">
      <c r="B9" s="2" t="s">
        <v>4</v>
      </c>
    </row>
    <row r="10" spans="2:16" ht="15.6">
      <c r="B10" s="2"/>
    </row>
    <row r="11" spans="2:16" ht="15.6">
      <c r="B11" s="2" t="s">
        <v>27</v>
      </c>
    </row>
    <row r="12" spans="2:16">
      <c r="C12" s="1" t="s">
        <v>28</v>
      </c>
      <c r="D12" s="1" t="s">
        <v>5</v>
      </c>
    </row>
    <row r="13" spans="2:16">
      <c r="D13" s="53" t="s">
        <v>38</v>
      </c>
    </row>
    <row r="14" spans="2:16">
      <c r="D14" s="53" t="s">
        <v>41</v>
      </c>
      <c r="E14" s="53"/>
      <c r="F14" s="53"/>
      <c r="G14" s="53"/>
      <c r="H14" s="53"/>
      <c r="I14" s="53"/>
      <c r="J14" s="53"/>
      <c r="K14" s="53"/>
      <c r="L14" s="53"/>
      <c r="M14" s="53"/>
    </row>
    <row r="15" spans="2:16">
      <c r="D15" s="53" t="s">
        <v>42</v>
      </c>
      <c r="E15" s="53"/>
      <c r="F15" s="53"/>
      <c r="G15" s="53"/>
      <c r="H15" s="53"/>
      <c r="I15" s="53"/>
      <c r="J15" s="53"/>
      <c r="K15" s="53"/>
      <c r="L15" s="53"/>
      <c r="M15" s="53"/>
    </row>
    <row r="16" spans="2:16">
      <c r="D16" s="54"/>
    </row>
    <row r="17" spans="1:256">
      <c r="A17" s="58"/>
      <c r="B17" s="58"/>
      <c r="C17" s="58"/>
      <c r="D17" s="1" t="s">
        <v>6</v>
      </c>
      <c r="E17" s="53"/>
      <c r="F17" s="53"/>
      <c r="G17" s="53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spans="1:256">
      <c r="A18" s="58"/>
      <c r="B18" s="58"/>
      <c r="C18" s="58"/>
      <c r="D18" s="53" t="s">
        <v>39</v>
      </c>
      <c r="E18" s="53"/>
      <c r="F18" s="53"/>
      <c r="G18" s="53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pans="1:256">
      <c r="C19" s="5"/>
      <c r="D19" s="53"/>
    </row>
    <row r="20" spans="1:256">
      <c r="C20" s="5"/>
      <c r="D20" s="53"/>
    </row>
    <row r="21" spans="1:256">
      <c r="C21" s="5"/>
    </row>
    <row r="22" spans="1:256">
      <c r="D22" s="1" t="s">
        <v>7</v>
      </c>
    </row>
    <row r="23" spans="1:256">
      <c r="D23" s="53" t="s">
        <v>8</v>
      </c>
      <c r="E23" s="4"/>
    </row>
    <row r="24" spans="1:256" ht="15.6">
      <c r="A24" s="56"/>
      <c r="B24" s="56"/>
      <c r="C24" s="56"/>
      <c r="D24" s="53" t="s">
        <v>33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pans="1:256">
      <c r="A25" s="57"/>
      <c r="B25" s="57"/>
      <c r="C25" s="57"/>
      <c r="D25" s="55" t="s">
        <v>9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pans="1:256">
      <c r="D26" s="53" t="s">
        <v>1</v>
      </c>
    </row>
    <row r="27" spans="1:256">
      <c r="D27" s="55" t="s">
        <v>0</v>
      </c>
    </row>
    <row r="28" spans="1:256">
      <c r="D28" s="53" t="s">
        <v>2</v>
      </c>
    </row>
    <row r="29" spans="1:256">
      <c r="D29" s="55" t="s">
        <v>3</v>
      </c>
    </row>
    <row r="30" spans="1:256">
      <c r="D30" s="53" t="s">
        <v>40</v>
      </c>
      <c r="E30" s="53"/>
      <c r="F30" s="53"/>
    </row>
    <row r="31" spans="1:256">
      <c r="C31" s="53"/>
      <c r="D31" s="53" t="s">
        <v>41</v>
      </c>
      <c r="E31" s="53"/>
      <c r="F31" s="53"/>
      <c r="G31" s="53"/>
      <c r="H31" s="53"/>
      <c r="I31" s="53"/>
      <c r="J31" s="53"/>
      <c r="K31" s="53"/>
      <c r="L31" s="53"/>
      <c r="M31" s="53"/>
    </row>
    <row r="32" spans="1:256">
      <c r="C32" s="53"/>
      <c r="D32" s="53" t="s">
        <v>42</v>
      </c>
      <c r="E32" s="53"/>
      <c r="F32" s="53"/>
      <c r="G32" s="53"/>
      <c r="H32" s="53"/>
      <c r="I32" s="53"/>
      <c r="J32" s="53"/>
      <c r="K32" s="53"/>
      <c r="L32" s="53"/>
      <c r="M32" s="53"/>
    </row>
    <row r="33" spans="1:256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256" ht="15.6">
      <c r="B34" s="49" t="s">
        <v>10</v>
      </c>
      <c r="C34" s="1" t="s">
        <v>7</v>
      </c>
    </row>
    <row r="35" spans="1:256">
      <c r="C35" s="1" t="s">
        <v>11</v>
      </c>
    </row>
    <row r="36" spans="1:256">
      <c r="A36" s="58"/>
      <c r="B36" s="58"/>
      <c r="C36" s="1" t="s">
        <v>29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spans="1:256">
      <c r="C37" s="1" t="s">
        <v>12</v>
      </c>
    </row>
    <row r="38" spans="1:256">
      <c r="D38"/>
    </row>
    <row r="42" spans="1:256">
      <c r="C42" s="3" t="s">
        <v>37</v>
      </c>
    </row>
  </sheetData>
  <phoneticPr fontId="3" type="noConversion"/>
  <hyperlinks>
    <hyperlink ref="D25" r:id="rId1"/>
  </hyperlinks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topLeftCell="A33" workbookViewId="0">
      <selection activeCell="C47" sqref="C47"/>
    </sheetView>
  </sheetViews>
  <sheetFormatPr defaultColWidth="8.88671875" defaultRowHeight="15"/>
  <cols>
    <col min="1" max="1" width="3.88671875" style="5" customWidth="1"/>
    <col min="2" max="9" width="19.33203125" style="5" customWidth="1"/>
    <col min="10" max="14" width="9.33203125" style="5" bestFit="1" customWidth="1"/>
    <col min="15" max="15" width="9.33203125" style="5" customWidth="1"/>
    <col min="16" max="25" width="9.33203125" style="5" bestFit="1" customWidth="1"/>
    <col min="26" max="26" width="11.44140625" style="5" bestFit="1" customWidth="1"/>
    <col min="27" max="31" width="11.33203125" style="5" customWidth="1"/>
    <col min="32" max="34" width="8.88671875" style="5"/>
    <col min="35" max="35" width="9.88671875" style="5" customWidth="1"/>
    <col min="36" max="36" width="8.88671875" style="5"/>
    <col min="37" max="37" width="10.44140625" style="5" customWidth="1"/>
    <col min="38" max="74" width="8.88671875" style="5"/>
    <col min="75" max="75" width="13.44140625" style="5" customWidth="1"/>
    <col min="76" max="16384" width="8.88671875" style="5"/>
  </cols>
  <sheetData>
    <row r="1" spans="2:83" ht="15.6">
      <c r="L1" s="6"/>
      <c r="S1" s="7"/>
      <c r="V1" s="7"/>
      <c r="W1" s="7"/>
      <c r="X1" s="7"/>
      <c r="Y1" s="7"/>
      <c r="Z1" s="8"/>
      <c r="AA1" s="8"/>
      <c r="AB1" s="8"/>
      <c r="AC1" s="8"/>
      <c r="AD1" s="8"/>
      <c r="AE1" s="8"/>
      <c r="AM1" s="9"/>
      <c r="AO1" s="9"/>
      <c r="BA1" s="10"/>
      <c r="BB1" s="10"/>
      <c r="BC1" s="10"/>
      <c r="BD1" s="10"/>
      <c r="BE1" s="10"/>
      <c r="BF1" s="10"/>
      <c r="BN1" s="11"/>
      <c r="BO1" s="11"/>
      <c r="BP1" s="11"/>
      <c r="BQ1" s="11"/>
      <c r="BR1" s="11"/>
      <c r="BZ1" s="11"/>
      <c r="CE1" s="11"/>
    </row>
    <row r="2" spans="2:83" ht="17.399999999999999">
      <c r="B2" s="50" t="s">
        <v>24</v>
      </c>
      <c r="L2" s="7"/>
      <c r="O2" s="7"/>
      <c r="P2" s="7"/>
      <c r="Q2" s="7"/>
      <c r="R2" s="7"/>
      <c r="S2" s="8"/>
      <c r="T2" s="8"/>
      <c r="U2" s="8"/>
      <c r="V2" s="8"/>
      <c r="W2" s="8"/>
      <c r="X2" s="8"/>
      <c r="AF2" s="9"/>
      <c r="AH2" s="9"/>
      <c r="AT2" s="10"/>
      <c r="AU2" s="10"/>
      <c r="AV2" s="10"/>
      <c r="AW2" s="10"/>
      <c r="AX2" s="10"/>
      <c r="AY2" s="10"/>
      <c r="BG2" s="11"/>
      <c r="BH2" s="11"/>
      <c r="BI2" s="11"/>
      <c r="BJ2" s="11"/>
      <c r="BK2" s="11"/>
      <c r="BS2" s="11"/>
      <c r="BX2" s="11"/>
    </row>
    <row r="3" spans="2:83" ht="15.6">
      <c r="L3" s="7"/>
      <c r="O3" s="7"/>
      <c r="P3" s="7"/>
      <c r="Q3" s="7"/>
      <c r="R3" s="7"/>
      <c r="S3" s="8"/>
      <c r="T3" s="8"/>
      <c r="U3" s="8"/>
      <c r="V3" s="8"/>
      <c r="W3" s="8"/>
      <c r="X3" s="8"/>
      <c r="AF3" s="9"/>
      <c r="AH3" s="9"/>
      <c r="AT3" s="10"/>
      <c r="AU3" s="10"/>
      <c r="AV3" s="10"/>
      <c r="AW3" s="10"/>
      <c r="AX3" s="10"/>
      <c r="AY3" s="10"/>
      <c r="BG3" s="11"/>
      <c r="BH3" s="11"/>
      <c r="BI3" s="11"/>
      <c r="BJ3" s="11"/>
      <c r="BK3" s="11"/>
      <c r="BS3" s="11"/>
      <c r="BX3" s="11"/>
    </row>
    <row r="4" spans="2:83" ht="15.6">
      <c r="B4" s="49" t="s">
        <v>25</v>
      </c>
      <c r="L4" s="7"/>
      <c r="O4" s="7"/>
      <c r="P4" s="7"/>
      <c r="Q4" s="7"/>
      <c r="R4" s="7"/>
      <c r="S4" s="8"/>
      <c r="T4" s="8"/>
      <c r="U4" s="8"/>
      <c r="V4" s="8"/>
      <c r="W4" s="8"/>
      <c r="X4" s="8"/>
      <c r="AF4" s="9"/>
      <c r="AH4" s="9"/>
      <c r="AT4" s="10"/>
      <c r="AU4" s="10"/>
      <c r="AV4" s="10"/>
      <c r="AW4" s="10"/>
      <c r="AX4" s="10"/>
      <c r="AY4" s="10"/>
      <c r="BG4" s="11"/>
      <c r="BH4" s="11"/>
      <c r="BI4" s="11"/>
      <c r="BJ4" s="11"/>
      <c r="BK4" s="11"/>
      <c r="BS4" s="11"/>
      <c r="BX4" s="11"/>
    </row>
    <row r="5" spans="2:83" ht="15.6">
      <c r="L5" s="7"/>
      <c r="O5" s="7"/>
      <c r="P5" s="7"/>
      <c r="Q5" s="7"/>
      <c r="R5" s="7"/>
      <c r="S5" s="8"/>
      <c r="T5" s="8"/>
      <c r="U5" s="8"/>
      <c r="V5" s="8"/>
      <c r="W5" s="8"/>
      <c r="X5" s="8"/>
      <c r="AF5" s="9"/>
      <c r="AH5" s="9"/>
      <c r="AT5" s="10"/>
      <c r="AU5" s="10"/>
      <c r="AV5" s="10"/>
      <c r="AW5" s="10"/>
      <c r="AX5" s="10"/>
      <c r="AY5" s="10"/>
      <c r="BG5" s="11"/>
      <c r="BH5" s="11"/>
      <c r="BI5" s="11"/>
      <c r="BJ5" s="11"/>
      <c r="BK5" s="11"/>
      <c r="BS5" s="11"/>
      <c r="BX5" s="11"/>
    </row>
    <row r="6" spans="2:83" ht="15.6">
      <c r="L6" s="7"/>
      <c r="O6" s="7"/>
      <c r="P6" s="7"/>
      <c r="Q6" s="7"/>
      <c r="R6" s="7"/>
      <c r="S6" s="8"/>
      <c r="T6" s="8"/>
      <c r="U6" s="8"/>
      <c r="V6" s="8"/>
      <c r="W6" s="8"/>
      <c r="X6" s="8"/>
      <c r="AF6" s="9"/>
      <c r="AH6" s="9"/>
      <c r="AT6" s="10"/>
      <c r="AU6" s="10"/>
      <c r="AV6" s="10"/>
      <c r="AW6" s="10"/>
      <c r="AX6" s="10"/>
      <c r="AY6" s="10"/>
      <c r="BG6" s="11"/>
      <c r="BH6" s="11"/>
      <c r="BI6" s="11"/>
      <c r="BJ6" s="11"/>
      <c r="BK6" s="11"/>
      <c r="BS6" s="11"/>
      <c r="BX6" s="11"/>
    </row>
    <row r="7" spans="2:83" s="11" customFormat="1" ht="15.6">
      <c r="B7" s="30" t="s">
        <v>14</v>
      </c>
      <c r="C7" s="31" t="s">
        <v>15</v>
      </c>
      <c r="D7" s="31" t="s">
        <v>16</v>
      </c>
      <c r="E7" s="31" t="s">
        <v>17</v>
      </c>
      <c r="F7" s="31" t="s">
        <v>18</v>
      </c>
      <c r="G7" s="32" t="s">
        <v>19</v>
      </c>
      <c r="H7" s="31"/>
      <c r="L7" s="27"/>
      <c r="O7" s="27"/>
      <c r="P7" s="27"/>
      <c r="Q7" s="27"/>
      <c r="R7" s="27"/>
      <c r="S7" s="18"/>
      <c r="T7" s="18"/>
      <c r="U7" s="18"/>
      <c r="V7" s="18"/>
      <c r="W7" s="18"/>
      <c r="X7" s="18"/>
      <c r="AF7" s="25"/>
      <c r="AH7" s="25"/>
      <c r="AT7" s="28"/>
      <c r="AU7" s="28"/>
      <c r="AV7" s="28"/>
      <c r="AW7" s="28"/>
      <c r="AX7" s="28"/>
      <c r="AY7" s="28"/>
    </row>
    <row r="8" spans="2:83" s="11" customFormat="1" ht="15.6">
      <c r="B8" s="33" t="s">
        <v>13</v>
      </c>
      <c r="C8" s="34" t="s">
        <v>32</v>
      </c>
      <c r="D8" s="34" t="s">
        <v>21</v>
      </c>
      <c r="E8" s="34" t="s">
        <v>30</v>
      </c>
      <c r="F8" s="26" t="s">
        <v>5</v>
      </c>
      <c r="G8" s="35" t="s">
        <v>31</v>
      </c>
      <c r="H8" s="34"/>
      <c r="M8" s="18"/>
      <c r="N8" s="18"/>
      <c r="O8" s="18"/>
      <c r="P8" s="18"/>
      <c r="Q8" s="18"/>
      <c r="R8" s="18"/>
      <c r="Z8" s="25"/>
      <c r="AB8" s="25"/>
      <c r="BJ8" s="18"/>
      <c r="BK8" s="18"/>
      <c r="BP8" s="25"/>
    </row>
    <row r="9" spans="2:83" s="11" customFormat="1" ht="15.6">
      <c r="B9" s="30"/>
      <c r="C9" s="31" t="s">
        <v>22</v>
      </c>
      <c r="D9" s="31"/>
      <c r="E9" s="31" t="s">
        <v>23</v>
      </c>
      <c r="F9" s="29" t="s">
        <v>23</v>
      </c>
      <c r="G9" s="32" t="s">
        <v>20</v>
      </c>
      <c r="H9" s="31"/>
      <c r="M9" s="18"/>
      <c r="N9" s="18"/>
      <c r="O9" s="18"/>
      <c r="P9" s="18"/>
      <c r="Q9" s="18"/>
      <c r="R9" s="18"/>
      <c r="Z9" s="25"/>
      <c r="AB9" s="25"/>
      <c r="BJ9" s="18"/>
      <c r="BK9" s="18"/>
      <c r="BP9" s="25"/>
    </row>
    <row r="10" spans="2:83">
      <c r="B10" s="36"/>
      <c r="C10" s="37"/>
      <c r="D10" s="37"/>
      <c r="E10" s="37"/>
      <c r="F10" s="6"/>
      <c r="G10" s="38"/>
      <c r="H10" s="37"/>
      <c r="M10" s="8"/>
      <c r="N10" s="8"/>
      <c r="O10" s="8"/>
      <c r="P10" s="8"/>
      <c r="Q10" s="8"/>
      <c r="R10" s="8"/>
      <c r="Z10" s="9"/>
      <c r="AB10" s="9"/>
      <c r="BJ10" s="8"/>
      <c r="BK10" s="8"/>
      <c r="BP10" s="9"/>
    </row>
    <row r="11" spans="2:83">
      <c r="B11" s="36">
        <v>1983</v>
      </c>
      <c r="C11" s="42">
        <v>0.91600000000000004</v>
      </c>
      <c r="D11" s="43">
        <v>1.9757</v>
      </c>
      <c r="E11" s="61">
        <f>C11*D11</f>
        <v>1.8097412000000002</v>
      </c>
      <c r="F11" s="59">
        <v>602.09</v>
      </c>
      <c r="G11" s="39">
        <f>E11/F11</f>
        <v>3.0057652510422032E-3</v>
      </c>
      <c r="H11" s="64"/>
      <c r="M11" s="8"/>
      <c r="N11" s="8"/>
      <c r="O11" s="8"/>
      <c r="P11" s="8"/>
      <c r="Q11" s="8"/>
      <c r="R11" s="8"/>
      <c r="Z11" s="9"/>
      <c r="AB11" s="9"/>
      <c r="BJ11" s="8"/>
      <c r="BK11" s="8"/>
      <c r="BP11" s="9"/>
      <c r="BT11" s="9"/>
      <c r="BX11" s="9"/>
    </row>
    <row r="12" spans="2:83">
      <c r="B12" s="36">
        <v>1984</v>
      </c>
      <c r="C12" s="42">
        <v>1.419</v>
      </c>
      <c r="D12" s="43">
        <v>2.327</v>
      </c>
      <c r="E12" s="61">
        <f t="shared" ref="E12:E46" si="0">C12*D12</f>
        <v>3.3020130000000001</v>
      </c>
      <c r="F12" s="59">
        <v>727.85</v>
      </c>
      <c r="G12" s="39">
        <f t="shared" ref="G12:G34" si="1">E12/F12</f>
        <v>4.5366668956515763E-3</v>
      </c>
      <c r="H12" s="64"/>
      <c r="M12" s="8"/>
      <c r="N12" s="8"/>
      <c r="O12" s="8"/>
      <c r="P12" s="8"/>
      <c r="Q12" s="8"/>
      <c r="R12" s="8"/>
      <c r="Z12" s="9"/>
      <c r="AB12" s="9"/>
      <c r="BJ12" s="8"/>
      <c r="BK12" s="8"/>
      <c r="BP12" s="9"/>
      <c r="BT12" s="9"/>
      <c r="BX12" s="9"/>
    </row>
    <row r="13" spans="2:83">
      <c r="B13" s="36">
        <v>1985</v>
      </c>
      <c r="C13" s="42">
        <v>1.9590000000000001</v>
      </c>
      <c r="D13" s="43">
        <v>2.9367000000000001</v>
      </c>
      <c r="E13" s="61">
        <f t="shared" si="0"/>
        <v>5.7529953000000003</v>
      </c>
      <c r="F13" s="59">
        <v>909.89</v>
      </c>
      <c r="G13" s="39">
        <f t="shared" si="1"/>
        <v>6.3227371440503803E-3</v>
      </c>
      <c r="H13" s="64"/>
      <c r="M13" s="8"/>
      <c r="N13" s="8"/>
      <c r="O13" s="8"/>
      <c r="P13" s="8"/>
      <c r="Q13" s="8"/>
      <c r="R13" s="8"/>
      <c r="Z13" s="9"/>
      <c r="AB13" s="9"/>
      <c r="BJ13" s="8"/>
      <c r="BK13" s="8"/>
      <c r="BP13" s="9"/>
      <c r="BT13" s="9"/>
      <c r="BX13" s="9"/>
    </row>
    <row r="14" spans="2:83">
      <c r="B14" s="36">
        <v>1986</v>
      </c>
      <c r="C14" s="42">
        <v>2.2440000000000002</v>
      </c>
      <c r="D14" s="43">
        <v>3.4527999999999999</v>
      </c>
      <c r="E14" s="61">
        <f t="shared" si="0"/>
        <v>7.7480832000000008</v>
      </c>
      <c r="F14" s="59">
        <v>1037.6199999999999</v>
      </c>
      <c r="G14" s="39">
        <f t="shared" si="1"/>
        <v>7.4671683275187462E-3</v>
      </c>
      <c r="H14" s="64"/>
      <c r="M14" s="8"/>
      <c r="N14" s="8"/>
      <c r="O14" s="8"/>
      <c r="P14" s="8"/>
      <c r="Q14" s="8"/>
      <c r="R14" s="8"/>
      <c r="Z14" s="9"/>
      <c r="AB14" s="9"/>
      <c r="BJ14" s="8"/>
      <c r="BK14" s="8"/>
      <c r="BP14" s="9"/>
      <c r="BT14" s="9"/>
      <c r="BX14" s="9"/>
    </row>
    <row r="15" spans="2:83">
      <c r="B15" s="36">
        <v>1987</v>
      </c>
      <c r="C15" s="42">
        <v>2.6469999999999998</v>
      </c>
      <c r="D15" s="43">
        <v>3.7221000000000002</v>
      </c>
      <c r="E15" s="61">
        <f t="shared" si="0"/>
        <v>9.8523987000000002</v>
      </c>
      <c r="F15" s="59">
        <v>1217.46</v>
      </c>
      <c r="G15" s="39">
        <f t="shared" si="1"/>
        <v>8.092585136267311E-3</v>
      </c>
      <c r="H15" s="64"/>
      <c r="M15" s="8"/>
      <c r="N15" s="8"/>
      <c r="O15" s="8"/>
      <c r="P15" s="8"/>
      <c r="Q15" s="8"/>
      <c r="R15" s="8"/>
      <c r="Z15" s="9"/>
      <c r="AB15" s="9"/>
      <c r="BJ15" s="8"/>
      <c r="BK15" s="8"/>
      <c r="BP15" s="9"/>
      <c r="BT15" s="9"/>
      <c r="BX15" s="9"/>
    </row>
    <row r="16" spans="2:83">
      <c r="B16" s="36">
        <v>1988</v>
      </c>
      <c r="C16" s="42">
        <v>3.7389999999999999</v>
      </c>
      <c r="D16" s="43">
        <v>3.7221000000000002</v>
      </c>
      <c r="E16" s="61">
        <f t="shared" si="0"/>
        <v>13.9169319</v>
      </c>
      <c r="F16" s="59">
        <v>1518.04</v>
      </c>
      <c r="G16" s="39">
        <f t="shared" si="1"/>
        <v>9.1676977549998689E-3</v>
      </c>
      <c r="H16" s="64"/>
      <c r="M16" s="8"/>
      <c r="N16" s="8"/>
      <c r="O16" s="8"/>
      <c r="P16" s="8"/>
      <c r="Q16" s="8"/>
      <c r="R16" s="8"/>
      <c r="Z16" s="9"/>
      <c r="AB16" s="9"/>
      <c r="BJ16" s="8"/>
      <c r="BK16" s="8"/>
      <c r="BP16" s="9"/>
      <c r="BT16" s="9"/>
      <c r="BX16" s="9"/>
    </row>
    <row r="17" spans="2:76" ht="15.6">
      <c r="B17" s="36">
        <v>1989</v>
      </c>
      <c r="C17" s="42">
        <v>3.7730000000000001</v>
      </c>
      <c r="D17" s="44">
        <v>3.7658999999999998</v>
      </c>
      <c r="E17" s="61">
        <f t="shared" si="0"/>
        <v>14.2087407</v>
      </c>
      <c r="F17" s="59">
        <v>1717.97</v>
      </c>
      <c r="G17" s="39">
        <f t="shared" si="1"/>
        <v>8.2706570545469354E-3</v>
      </c>
      <c r="H17" s="64"/>
      <c r="M17" s="8"/>
      <c r="N17" s="8"/>
      <c r="O17" s="8"/>
      <c r="P17" s="8"/>
      <c r="Q17" s="8"/>
      <c r="R17" s="8"/>
      <c r="BB17" s="13"/>
      <c r="BC17" s="13"/>
      <c r="BD17" s="14"/>
      <c r="BE17" s="14"/>
      <c r="BF17" s="14"/>
      <c r="BJ17" s="8"/>
      <c r="BK17" s="8"/>
      <c r="BP17" s="9"/>
      <c r="BT17" s="9"/>
      <c r="BX17" s="9"/>
    </row>
    <row r="18" spans="2:76">
      <c r="B18" s="36">
        <v>1990</v>
      </c>
      <c r="C18" s="42">
        <v>3.7549999999999999</v>
      </c>
      <c r="D18" s="44">
        <v>4.7838000000000003</v>
      </c>
      <c r="E18" s="61">
        <f t="shared" si="0"/>
        <v>17.963169000000001</v>
      </c>
      <c r="F18" s="59">
        <v>1887.29</v>
      </c>
      <c r="G18" s="39">
        <f t="shared" si="1"/>
        <v>9.5179696813950162E-3</v>
      </c>
      <c r="H18" s="64"/>
      <c r="M18" s="8"/>
      <c r="N18" s="8"/>
      <c r="O18" s="8"/>
      <c r="P18" s="8"/>
      <c r="Q18" s="8"/>
      <c r="R18" s="8"/>
      <c r="BJ18" s="8"/>
      <c r="BK18" s="8"/>
      <c r="BP18" s="9"/>
      <c r="BT18" s="9"/>
      <c r="BX18" s="9"/>
    </row>
    <row r="19" spans="2:76">
      <c r="B19" s="36">
        <v>1991</v>
      </c>
      <c r="C19" s="42">
        <v>4.6660000000000004</v>
      </c>
      <c r="D19" s="44">
        <v>5.3227000000000002</v>
      </c>
      <c r="E19" s="61">
        <f t="shared" si="0"/>
        <v>24.835718200000002</v>
      </c>
      <c r="F19" s="59">
        <v>2200.56</v>
      </c>
      <c r="G19" s="39">
        <f t="shared" si="1"/>
        <v>1.1286089995273932E-2</v>
      </c>
      <c r="H19" s="64"/>
      <c r="M19" s="8"/>
      <c r="N19" s="8"/>
      <c r="O19" s="8"/>
      <c r="P19" s="8"/>
      <c r="Q19" s="8"/>
      <c r="R19" s="8"/>
      <c r="BJ19" s="8"/>
      <c r="BK19" s="8"/>
      <c r="BP19" s="9"/>
      <c r="BX19" s="9"/>
    </row>
    <row r="20" spans="2:76">
      <c r="B20" s="36">
        <v>1992</v>
      </c>
      <c r="C20" s="42">
        <v>11.291</v>
      </c>
      <c r="D20" s="44">
        <v>5.5148999999999999</v>
      </c>
      <c r="E20" s="61">
        <f t="shared" si="0"/>
        <v>62.268735900000003</v>
      </c>
      <c r="F20" s="59">
        <v>2719.45</v>
      </c>
      <c r="G20" s="39">
        <f t="shared" si="1"/>
        <v>2.2897547629116183E-2</v>
      </c>
      <c r="H20" s="64"/>
      <c r="M20" s="8"/>
      <c r="N20" s="8"/>
      <c r="O20" s="8"/>
      <c r="P20" s="8"/>
      <c r="Q20" s="8"/>
      <c r="R20" s="8"/>
      <c r="BJ20" s="8"/>
      <c r="BK20" s="8"/>
      <c r="BP20" s="9"/>
      <c r="BT20" s="9"/>
      <c r="BU20" s="15"/>
      <c r="BX20" s="9"/>
    </row>
    <row r="21" spans="2:76">
      <c r="B21" s="36">
        <v>1993</v>
      </c>
      <c r="C21" s="42">
        <v>27.771000000000001</v>
      </c>
      <c r="D21" s="44">
        <v>5.7618999999999998</v>
      </c>
      <c r="E21" s="61">
        <f t="shared" si="0"/>
        <v>160.0137249</v>
      </c>
      <c r="F21" s="59">
        <v>3567.32</v>
      </c>
      <c r="G21" s="39">
        <f t="shared" si="1"/>
        <v>4.4855444675554759E-2</v>
      </c>
      <c r="H21" s="64"/>
      <c r="I21" s="37"/>
      <c r="J21" s="37"/>
      <c r="M21" s="8"/>
      <c r="N21" s="8"/>
      <c r="O21" s="8"/>
      <c r="P21" s="8"/>
      <c r="Q21" s="8"/>
      <c r="R21" s="8"/>
      <c r="BJ21" s="8"/>
      <c r="BK21" s="8"/>
      <c r="BP21" s="9"/>
    </row>
    <row r="22" spans="2:76">
      <c r="B22" s="36">
        <v>1994</v>
      </c>
      <c r="C22" s="42">
        <v>33.945999999999998</v>
      </c>
      <c r="D22" s="44">
        <v>8.6187000000000005</v>
      </c>
      <c r="E22" s="61">
        <f t="shared" si="0"/>
        <v>292.57039020000002</v>
      </c>
      <c r="F22" s="59">
        <v>4863.75</v>
      </c>
      <c r="G22" s="39">
        <f t="shared" si="1"/>
        <v>6.0153254217424831E-2</v>
      </c>
      <c r="H22" s="64"/>
      <c r="M22" s="8"/>
      <c r="N22" s="8"/>
      <c r="O22" s="8"/>
      <c r="P22" s="8"/>
      <c r="Q22" s="8"/>
      <c r="R22" s="8"/>
      <c r="BJ22" s="8"/>
      <c r="BK22" s="8"/>
      <c r="BP22" s="9"/>
    </row>
    <row r="23" spans="2:76">
      <c r="B23" s="36">
        <v>1995</v>
      </c>
      <c r="C23" s="42">
        <v>37.805999999999997</v>
      </c>
      <c r="D23" s="44">
        <v>8.3506999999999998</v>
      </c>
      <c r="E23" s="61">
        <f t="shared" si="0"/>
        <v>315.70656419999995</v>
      </c>
      <c r="F23" s="59">
        <v>6133.99</v>
      </c>
      <c r="G23" s="39">
        <f t="shared" si="1"/>
        <v>5.1468385863035308E-2</v>
      </c>
      <c r="H23" s="64"/>
      <c r="M23" s="8"/>
      <c r="N23" s="8"/>
      <c r="O23" s="8"/>
      <c r="P23" s="8"/>
      <c r="Q23" s="8"/>
      <c r="R23" s="8"/>
      <c r="BJ23" s="8"/>
      <c r="BK23" s="8"/>
      <c r="BP23" s="9"/>
    </row>
    <row r="24" spans="2:76">
      <c r="B24" s="36">
        <v>1996</v>
      </c>
      <c r="C24" s="42">
        <v>42.134999999999998</v>
      </c>
      <c r="D24" s="44">
        <v>8.3141999999999996</v>
      </c>
      <c r="E24" s="61">
        <f t="shared" si="0"/>
        <v>350.31881699999997</v>
      </c>
      <c r="F24" s="59">
        <v>7181.36</v>
      </c>
      <c r="G24" s="39">
        <f t="shared" si="1"/>
        <v>4.8781681603484575E-2</v>
      </c>
      <c r="H24" s="64"/>
      <c r="M24" s="8"/>
      <c r="N24" s="8"/>
      <c r="O24" s="8"/>
      <c r="P24" s="8"/>
      <c r="Q24" s="8"/>
      <c r="R24" s="8"/>
      <c r="BJ24" s="8"/>
      <c r="BK24" s="8"/>
      <c r="BP24" s="9"/>
    </row>
    <row r="25" spans="2:76">
      <c r="B25" s="36">
        <v>1997</v>
      </c>
      <c r="C25" s="42">
        <v>46.798000000000002</v>
      </c>
      <c r="D25" s="44">
        <v>8.2897999999999996</v>
      </c>
      <c r="E25" s="61">
        <f t="shared" si="0"/>
        <v>387.94606040000002</v>
      </c>
      <c r="F25" s="59">
        <v>7971.5</v>
      </c>
      <c r="G25" s="39">
        <f t="shared" si="1"/>
        <v>4.8666632428024839E-2</v>
      </c>
      <c r="H25" s="64"/>
      <c r="K25" s="5" t="s">
        <v>36</v>
      </c>
      <c r="M25" s="8"/>
      <c r="N25" s="8"/>
      <c r="O25" s="8"/>
      <c r="P25" s="8"/>
      <c r="Q25" s="8"/>
      <c r="R25" s="8"/>
      <c r="BJ25" s="8"/>
      <c r="BK25" s="8"/>
      <c r="BP25" s="9"/>
    </row>
    <row r="26" spans="2:76">
      <c r="B26" s="36">
        <v>1998</v>
      </c>
      <c r="C26" s="42">
        <v>47.292000000000002</v>
      </c>
      <c r="D26" s="44">
        <v>8.2790999999999997</v>
      </c>
      <c r="E26" s="61">
        <f t="shared" si="0"/>
        <v>391.53519719999997</v>
      </c>
      <c r="F26" s="59">
        <v>8519.5499999999993</v>
      </c>
      <c r="G26" s="39">
        <f t="shared" si="1"/>
        <v>4.5957262672324244E-2</v>
      </c>
      <c r="H26" s="64"/>
      <c r="J26" s="5" t="s">
        <v>34</v>
      </c>
      <c r="K26" s="5" t="s">
        <v>35</v>
      </c>
      <c r="M26" s="8"/>
      <c r="N26" s="8"/>
      <c r="O26" s="8"/>
      <c r="P26" s="8"/>
      <c r="Q26" s="8"/>
      <c r="R26" s="8"/>
      <c r="BJ26" s="8"/>
      <c r="BK26" s="8"/>
      <c r="BP26" s="9"/>
    </row>
    <row r="27" spans="2:76">
      <c r="B27" s="36">
        <v>1999</v>
      </c>
      <c r="C27" s="42">
        <v>41.837000000000003</v>
      </c>
      <c r="D27" s="44">
        <v>8.2782999999999998</v>
      </c>
      <c r="E27" s="61">
        <f t="shared" si="0"/>
        <v>346.33923709999999</v>
      </c>
      <c r="F27" s="59">
        <v>9056.44</v>
      </c>
      <c r="G27" s="39">
        <f t="shared" si="1"/>
        <v>3.824231564499958E-2</v>
      </c>
      <c r="H27" s="64"/>
      <c r="J27" s="5" t="s">
        <v>30</v>
      </c>
      <c r="K27" s="5" t="s">
        <v>30</v>
      </c>
      <c r="M27" s="8"/>
      <c r="N27" s="8"/>
      <c r="O27" s="8"/>
      <c r="P27" s="8"/>
      <c r="Q27" s="8"/>
      <c r="R27" s="8"/>
      <c r="BJ27" s="8"/>
      <c r="BK27" s="8"/>
      <c r="BP27" s="9"/>
    </row>
    <row r="28" spans="2:76">
      <c r="B28" s="36">
        <v>2000</v>
      </c>
      <c r="C28" s="42">
        <v>42.426000000000002</v>
      </c>
      <c r="D28" s="44">
        <v>8.2783999999999995</v>
      </c>
      <c r="E28" s="61">
        <f t="shared" si="0"/>
        <v>351.21939839999999</v>
      </c>
      <c r="F28" s="59">
        <v>10028.01</v>
      </c>
      <c r="G28" s="39">
        <f t="shared" si="1"/>
        <v>3.5023838069567138E-2</v>
      </c>
      <c r="H28" s="64"/>
      <c r="I28" s="36">
        <v>2000</v>
      </c>
      <c r="J28" s="42">
        <v>42.426000000000002</v>
      </c>
      <c r="K28" s="5">
        <v>1</v>
      </c>
      <c r="M28" s="8"/>
      <c r="N28" s="8"/>
      <c r="O28" s="8"/>
      <c r="P28" s="8"/>
      <c r="Q28" s="8"/>
      <c r="R28" s="8"/>
      <c r="BJ28" s="8"/>
      <c r="BK28" s="8"/>
      <c r="BP28" s="9"/>
    </row>
    <row r="29" spans="2:76">
      <c r="B29" s="36">
        <v>2001</v>
      </c>
      <c r="C29" s="42">
        <v>48.825000000000003</v>
      </c>
      <c r="D29" s="44">
        <v>8.2769999999999992</v>
      </c>
      <c r="E29" s="61">
        <f t="shared" si="0"/>
        <v>404.12452500000001</v>
      </c>
      <c r="F29" s="59">
        <v>11086.31</v>
      </c>
      <c r="G29" s="39">
        <f t="shared" si="1"/>
        <v>3.6452573038278743E-2</v>
      </c>
      <c r="H29" s="64"/>
      <c r="I29" s="36">
        <v>2001</v>
      </c>
      <c r="J29" s="42">
        <v>48.825000000000003</v>
      </c>
      <c r="M29" s="8"/>
      <c r="N29" s="8"/>
      <c r="O29" s="8"/>
      <c r="P29" s="8"/>
      <c r="Q29" s="8"/>
      <c r="R29" s="8"/>
      <c r="BJ29" s="8"/>
      <c r="BK29" s="8"/>
      <c r="BP29" s="9"/>
    </row>
    <row r="30" spans="2:76" ht="15.6">
      <c r="B30" s="36">
        <v>2002</v>
      </c>
      <c r="C30" s="42">
        <v>55.011000000000003</v>
      </c>
      <c r="D30" s="44">
        <v>8.2769999999999992</v>
      </c>
      <c r="E30" s="61">
        <f t="shared" si="0"/>
        <v>455.32604699999996</v>
      </c>
      <c r="F30" s="59">
        <v>12171.74</v>
      </c>
      <c r="G30" s="39">
        <f t="shared" si="1"/>
        <v>3.7408459842224691E-2</v>
      </c>
      <c r="H30" s="64"/>
      <c r="I30" s="36">
        <v>2002</v>
      </c>
      <c r="J30" s="42">
        <v>55.011000000000003</v>
      </c>
      <c r="M30" s="8"/>
      <c r="N30" s="8"/>
      <c r="O30" s="8"/>
      <c r="P30" s="8"/>
      <c r="Q30" s="8"/>
      <c r="R30" s="8"/>
      <c r="BG30" s="13"/>
      <c r="BH30" s="13"/>
      <c r="BI30" s="13"/>
      <c r="BJ30" s="14"/>
      <c r="BK30" s="14"/>
      <c r="BL30" s="11"/>
      <c r="BP30" s="9"/>
    </row>
    <row r="31" spans="2:76">
      <c r="B31" s="36">
        <v>2003</v>
      </c>
      <c r="C31" s="42">
        <v>56.139724999999999</v>
      </c>
      <c r="D31" s="44">
        <v>8.2769999999999992</v>
      </c>
      <c r="E31" s="61">
        <f t="shared" si="0"/>
        <v>464.66850382499996</v>
      </c>
      <c r="F31" s="59">
        <v>13742.2</v>
      </c>
      <c r="G31" s="39">
        <f t="shared" si="1"/>
        <v>3.3813254342463357E-2</v>
      </c>
      <c r="H31" s="64"/>
      <c r="I31" s="36">
        <v>2003</v>
      </c>
      <c r="J31" s="42">
        <v>56.139724999999999</v>
      </c>
      <c r="M31" s="8"/>
      <c r="N31" s="8"/>
      <c r="O31" s="8"/>
      <c r="P31" s="8"/>
      <c r="Q31" s="8"/>
      <c r="R31" s="8"/>
      <c r="BI31" s="16"/>
      <c r="BJ31" s="16"/>
      <c r="BK31" s="16"/>
      <c r="BP31" s="9"/>
    </row>
    <row r="32" spans="2:76">
      <c r="B32" s="36">
        <v>2004</v>
      </c>
      <c r="C32" s="42">
        <v>63.38</v>
      </c>
      <c r="D32" s="44">
        <v>8.2767999999999997</v>
      </c>
      <c r="E32" s="61">
        <f t="shared" si="0"/>
        <v>524.58358399999997</v>
      </c>
      <c r="F32" s="59">
        <v>16184.02</v>
      </c>
      <c r="G32" s="39">
        <f t="shared" si="1"/>
        <v>3.241367620652965E-2</v>
      </c>
      <c r="H32" s="64"/>
      <c r="I32" s="36">
        <v>2004</v>
      </c>
      <c r="J32" s="42">
        <v>63.38</v>
      </c>
      <c r="M32" s="8"/>
      <c r="N32" s="8"/>
      <c r="O32" s="8"/>
      <c r="P32" s="8"/>
      <c r="Q32" s="8"/>
      <c r="R32" s="8"/>
      <c r="BI32" s="16"/>
      <c r="BJ32" s="16"/>
      <c r="BK32" s="16"/>
      <c r="BP32" s="9"/>
    </row>
    <row r="33" spans="2:68">
      <c r="B33" s="36">
        <v>2005</v>
      </c>
      <c r="C33" s="42">
        <v>63.644969999999994</v>
      </c>
      <c r="D33" s="44">
        <v>8.1917000000000009</v>
      </c>
      <c r="E33" s="61">
        <f t="shared" si="0"/>
        <v>521.36050074900004</v>
      </c>
      <c r="F33" s="59">
        <v>18731.89</v>
      </c>
      <c r="G33" s="39">
        <f t="shared" si="1"/>
        <v>2.7832776123978949E-2</v>
      </c>
      <c r="H33" s="65">
        <f t="shared" ref="H33:H47" si="2">K33*D33/F33</f>
        <v>4.373130527672328E-3</v>
      </c>
      <c r="I33" s="36">
        <v>2005</v>
      </c>
      <c r="J33" s="42">
        <v>63.644969999999994</v>
      </c>
      <c r="K33" s="5">
        <v>10</v>
      </c>
      <c r="M33" s="8"/>
      <c r="N33" s="8"/>
      <c r="O33" s="8"/>
      <c r="P33" s="8"/>
      <c r="Q33" s="8"/>
      <c r="R33" s="8"/>
      <c r="BI33" s="16"/>
      <c r="BJ33" s="16"/>
      <c r="BK33" s="16"/>
      <c r="BP33" s="9"/>
    </row>
    <row r="34" spans="2:68">
      <c r="B34" s="36">
        <v>2006</v>
      </c>
      <c r="C34" s="42">
        <v>66.171556500000008</v>
      </c>
      <c r="D34" s="44">
        <v>7.9720791666666662</v>
      </c>
      <c r="E34" s="61">
        <f t="shared" si="0"/>
        <v>527.52488699955632</v>
      </c>
      <c r="F34" s="59">
        <v>21943.85</v>
      </c>
      <c r="G34" s="39">
        <f t="shared" si="1"/>
        <v>2.4039759978288056E-2</v>
      </c>
      <c r="H34" s="65">
        <f t="shared" si="2"/>
        <v>6.9025947664911437E-3</v>
      </c>
      <c r="I34" s="36">
        <v>2006</v>
      </c>
      <c r="J34" s="42">
        <v>66.171556500000008</v>
      </c>
      <c r="K34" s="5">
        <v>19</v>
      </c>
      <c r="M34" s="8"/>
      <c r="N34" s="8"/>
      <c r="O34" s="8"/>
      <c r="P34" s="8"/>
      <c r="Q34" s="8"/>
      <c r="R34" s="8"/>
      <c r="BF34" s="16"/>
      <c r="BG34" s="16"/>
      <c r="BH34" s="16"/>
      <c r="BM34" s="9"/>
    </row>
    <row r="35" spans="2:68">
      <c r="B35" s="36">
        <v>2007</v>
      </c>
      <c r="C35" s="42">
        <v>74.768000000000001</v>
      </c>
      <c r="D35" s="44">
        <v>7.7133923835125451</v>
      </c>
      <c r="E35" s="61">
        <f t="shared" si="0"/>
        <v>576.71492173046602</v>
      </c>
      <c r="F35" s="59">
        <v>27009.23</v>
      </c>
      <c r="G35" s="39">
        <f t="shared" ref="G35:G46" si="3">E35/F35</f>
        <v>2.1352512519996536E-2</v>
      </c>
      <c r="H35" s="65">
        <f t="shared" si="2"/>
        <v>5.7116714423273412E-3</v>
      </c>
      <c r="I35" s="36">
        <v>2007</v>
      </c>
      <c r="J35" s="42">
        <v>74.768000000000001</v>
      </c>
      <c r="K35" s="5">
        <v>20</v>
      </c>
      <c r="M35" s="8"/>
      <c r="N35" s="8"/>
      <c r="O35" s="8"/>
      <c r="P35" s="8"/>
      <c r="Q35" s="8"/>
      <c r="R35" s="8"/>
      <c r="BF35" s="16"/>
      <c r="BG35" s="16"/>
      <c r="BH35" s="16"/>
      <c r="BM35" s="9"/>
    </row>
    <row r="36" spans="2:68">
      <c r="B36" s="36">
        <v>2008</v>
      </c>
      <c r="C36" s="42">
        <v>92.394999999999996</v>
      </c>
      <c r="D36" s="44">
        <v>6.82</v>
      </c>
      <c r="E36" s="61">
        <f t="shared" si="0"/>
        <v>630.13390000000004</v>
      </c>
      <c r="F36" s="59">
        <v>31924.46</v>
      </c>
      <c r="G36" s="60">
        <f t="shared" si="3"/>
        <v>1.9738279049982366E-2</v>
      </c>
      <c r="H36" s="65">
        <f t="shared" si="2"/>
        <v>8.9724305438525827E-3</v>
      </c>
      <c r="I36" s="36">
        <v>2008</v>
      </c>
      <c r="J36" s="42">
        <v>92.394999999999996</v>
      </c>
      <c r="K36" s="5">
        <v>42</v>
      </c>
      <c r="M36" s="8"/>
      <c r="N36" s="8"/>
      <c r="O36" s="8"/>
      <c r="P36" s="8"/>
      <c r="Q36" s="8"/>
      <c r="R36" s="8"/>
      <c r="BF36" s="16"/>
      <c r="BG36" s="16"/>
      <c r="BH36" s="16"/>
      <c r="BM36" s="9"/>
    </row>
    <row r="37" spans="2:68">
      <c r="B37" s="36">
        <v>2009</v>
      </c>
      <c r="C37" s="42">
        <v>90.033000000000001</v>
      </c>
      <c r="D37" s="44">
        <v>6.8310000000000004</v>
      </c>
      <c r="E37" s="61">
        <f t="shared" si="0"/>
        <v>615.01542300000006</v>
      </c>
      <c r="F37" s="59">
        <v>34851.769999999997</v>
      </c>
      <c r="G37" s="60">
        <f t="shared" si="3"/>
        <v>1.764660512220757E-2</v>
      </c>
      <c r="H37" s="65">
        <f t="shared" si="2"/>
        <v>8.6240670129522842E-3</v>
      </c>
      <c r="I37" s="36">
        <v>2009</v>
      </c>
      <c r="J37" s="42">
        <v>90.033000000000001</v>
      </c>
      <c r="K37" s="5">
        <v>44</v>
      </c>
      <c r="M37" s="8"/>
      <c r="N37" s="8"/>
      <c r="O37" s="8"/>
      <c r="P37" s="8"/>
      <c r="Q37" s="8"/>
      <c r="R37" s="8"/>
      <c r="BF37" s="16"/>
      <c r="BG37" s="16"/>
      <c r="BH37" s="16"/>
      <c r="BM37" s="9"/>
    </row>
    <row r="38" spans="2:68" ht="15.6">
      <c r="B38" s="41">
        <v>2010</v>
      </c>
      <c r="C38" s="42">
        <v>105.74</v>
      </c>
      <c r="D38" s="44">
        <v>6.7694999999999999</v>
      </c>
      <c r="E38" s="63">
        <f t="shared" si="0"/>
        <v>715.80692999999997</v>
      </c>
      <c r="F38" s="59">
        <v>41211.93</v>
      </c>
      <c r="G38" s="60">
        <f t="shared" si="3"/>
        <v>1.7368925211704474E-2</v>
      </c>
      <c r="H38" s="65">
        <f t="shared" si="2"/>
        <v>9.6913806269204074E-3</v>
      </c>
      <c r="I38" s="41">
        <v>2010</v>
      </c>
      <c r="J38" s="40">
        <v>105.74</v>
      </c>
      <c r="K38" s="5">
        <v>59</v>
      </c>
      <c r="S38" s="17"/>
      <c r="T38" s="17"/>
      <c r="U38" s="17"/>
      <c r="V38" s="17"/>
      <c r="W38" s="17"/>
      <c r="X38" s="17"/>
      <c r="BF38" s="16"/>
      <c r="BG38" s="16"/>
      <c r="BH38" s="16"/>
      <c r="BM38" s="9"/>
    </row>
    <row r="39" spans="2:68">
      <c r="B39" s="5">
        <v>2011</v>
      </c>
      <c r="C39" s="42">
        <v>116.01</v>
      </c>
      <c r="D39" s="44">
        <v>6.4588000000000001</v>
      </c>
      <c r="E39" s="62">
        <f t="shared" si="0"/>
        <v>749.28538800000001</v>
      </c>
      <c r="F39" s="59">
        <v>48794.02</v>
      </c>
      <c r="G39" s="60">
        <f t="shared" si="3"/>
        <v>1.5356090520928591E-2</v>
      </c>
      <c r="H39" s="65">
        <f t="shared" si="2"/>
        <v>8.2664240413067025E-3</v>
      </c>
      <c r="I39" s="5">
        <v>2011</v>
      </c>
      <c r="J39" s="5">
        <v>116.01</v>
      </c>
      <c r="K39" s="5">
        <v>62.45000000000001</v>
      </c>
      <c r="S39" s="8"/>
      <c r="T39" s="8"/>
      <c r="U39" s="8"/>
      <c r="V39" s="8"/>
      <c r="W39" s="8"/>
      <c r="X39" s="8"/>
      <c r="BF39" s="16"/>
      <c r="BG39" s="16"/>
      <c r="BH39" s="16"/>
      <c r="BM39" s="9"/>
    </row>
    <row r="40" spans="2:68">
      <c r="B40" s="5">
        <v>2012</v>
      </c>
      <c r="C40" s="42">
        <v>111.71599999999999</v>
      </c>
      <c r="D40" s="44">
        <v>6.3125</v>
      </c>
      <c r="E40" s="62">
        <f t="shared" si="0"/>
        <v>705.20724999999993</v>
      </c>
      <c r="F40" s="59">
        <v>53858</v>
      </c>
      <c r="G40" s="60">
        <f t="shared" si="3"/>
        <v>1.3093825429834007E-2</v>
      </c>
      <c r="H40" s="65">
        <f t="shared" si="2"/>
        <v>7.9231497641947361E-3</v>
      </c>
      <c r="I40" s="5">
        <v>2012</v>
      </c>
      <c r="J40" s="5">
        <v>111.71599999999999</v>
      </c>
      <c r="K40" s="5">
        <v>67.600000000000009</v>
      </c>
      <c r="S40" s="8"/>
      <c r="T40" s="8"/>
      <c r="U40" s="8"/>
      <c r="V40" s="8"/>
      <c r="W40" s="8"/>
      <c r="X40" s="8"/>
      <c r="BF40" s="16"/>
      <c r="BG40" s="16"/>
      <c r="BH40" s="16"/>
      <c r="BM40" s="9"/>
    </row>
    <row r="41" spans="2:68" s="37" customFormat="1">
      <c r="B41" s="45">
        <v>2013</v>
      </c>
      <c r="C41" s="42">
        <v>117.59</v>
      </c>
      <c r="D41" s="44">
        <v>6.1932</v>
      </c>
      <c r="E41" s="61">
        <f t="shared" si="0"/>
        <v>728.25838800000008</v>
      </c>
      <c r="F41" s="59">
        <v>59296.32</v>
      </c>
      <c r="G41" s="60">
        <f t="shared" si="3"/>
        <v>1.2281679335243739E-2</v>
      </c>
      <c r="H41" s="65">
        <f t="shared" si="2"/>
        <v>9.420932698690241E-3</v>
      </c>
      <c r="I41" s="37">
        <v>2013</v>
      </c>
      <c r="J41" s="37">
        <v>117.59</v>
      </c>
      <c r="K41" s="37">
        <v>90.2</v>
      </c>
      <c r="S41" s="46"/>
      <c r="T41" s="46"/>
      <c r="U41" s="46"/>
      <c r="V41" s="46"/>
      <c r="W41" s="46"/>
      <c r="X41" s="46"/>
      <c r="BF41" s="47"/>
      <c r="BG41" s="47"/>
      <c r="BH41" s="47"/>
      <c r="BM41" s="48"/>
    </row>
    <row r="42" spans="2:68" s="37" customFormat="1">
      <c r="B42" s="37">
        <v>2014</v>
      </c>
      <c r="C42" s="42">
        <v>119.6</v>
      </c>
      <c r="D42" s="44">
        <v>6.1428000000000003</v>
      </c>
      <c r="E42" s="61">
        <f t="shared" si="0"/>
        <v>734.67888000000005</v>
      </c>
      <c r="F42" s="59">
        <v>64128.06</v>
      </c>
      <c r="G42" s="60">
        <f t="shared" si="3"/>
        <v>1.1456433891809609E-2</v>
      </c>
      <c r="H42" s="65">
        <f t="shared" si="2"/>
        <v>9.8567478885218125E-3</v>
      </c>
      <c r="I42" s="37">
        <v>2014</v>
      </c>
      <c r="J42" s="37">
        <v>119.6</v>
      </c>
      <c r="K42" s="37">
        <v>102.9</v>
      </c>
      <c r="S42" s="46"/>
      <c r="T42" s="46"/>
      <c r="U42" s="46"/>
      <c r="V42" s="46"/>
      <c r="W42" s="46"/>
      <c r="X42" s="46"/>
      <c r="BF42" s="47"/>
      <c r="BG42" s="47"/>
      <c r="BH42" s="47"/>
      <c r="BM42" s="48"/>
    </row>
    <row r="43" spans="2:68" s="37" customFormat="1">
      <c r="B43" s="37">
        <v>2015</v>
      </c>
      <c r="C43" s="42">
        <v>126.27</v>
      </c>
      <c r="D43" s="44">
        <v>6.2283999999999997</v>
      </c>
      <c r="E43" s="61">
        <f t="shared" si="0"/>
        <v>786.46006799999998</v>
      </c>
      <c r="F43" s="59">
        <v>68599.289999999994</v>
      </c>
      <c r="G43" s="60">
        <f t="shared" si="3"/>
        <v>1.1464551134567137E-2</v>
      </c>
      <c r="H43" s="65">
        <f t="shared" si="2"/>
        <v>1.102420051286245E-2</v>
      </c>
      <c r="I43" s="37">
        <v>2015</v>
      </c>
      <c r="J43" s="37">
        <v>126.27</v>
      </c>
      <c r="K43" s="37">
        <v>121.42</v>
      </c>
      <c r="S43" s="46"/>
      <c r="T43" s="46"/>
      <c r="U43" s="46"/>
      <c r="V43" s="46"/>
      <c r="W43" s="46"/>
      <c r="X43" s="46"/>
      <c r="BF43" s="47"/>
      <c r="BG43" s="47"/>
      <c r="BH43" s="47"/>
      <c r="BM43" s="48"/>
    </row>
    <row r="44" spans="2:68">
      <c r="B44" s="5">
        <v>2016</v>
      </c>
      <c r="C44" s="42">
        <v>126</v>
      </c>
      <c r="D44" s="44">
        <v>6.6422999999999996</v>
      </c>
      <c r="E44" s="61">
        <f t="shared" si="0"/>
        <v>836.9298</v>
      </c>
      <c r="F44" s="59">
        <v>74006.080000000002</v>
      </c>
      <c r="G44" s="60">
        <f t="shared" si="3"/>
        <v>1.1308932995775482E-2</v>
      </c>
      <c r="H44" s="65">
        <f t="shared" si="2"/>
        <v>1.5267957078661645E-2</v>
      </c>
      <c r="I44" s="5">
        <v>2016</v>
      </c>
      <c r="J44" s="5">
        <v>126</v>
      </c>
      <c r="K44" s="5">
        <v>170.11</v>
      </c>
      <c r="S44" s="8"/>
      <c r="T44" s="8"/>
      <c r="U44" s="8"/>
      <c r="V44" s="8"/>
      <c r="W44" s="8"/>
      <c r="X44" s="8"/>
      <c r="BF44" s="16"/>
      <c r="BG44" s="16"/>
      <c r="BH44" s="16"/>
      <c r="BM44" s="9"/>
    </row>
    <row r="45" spans="2:68">
      <c r="B45" s="37">
        <v>2017</v>
      </c>
      <c r="C45" s="42">
        <v>131.035</v>
      </c>
      <c r="D45" s="44">
        <v>6.7518000000000002</v>
      </c>
      <c r="E45" s="61">
        <f t="shared" si="0"/>
        <v>884.72211300000004</v>
      </c>
      <c r="F45" s="66">
        <v>82075.429999999993</v>
      </c>
      <c r="G45" s="60">
        <f t="shared" si="3"/>
        <v>1.0779378347454288E-2</v>
      </c>
      <c r="H45" s="65">
        <f t="shared" si="2"/>
        <v>1.3021466009986181E-2</v>
      </c>
      <c r="I45" s="37">
        <v>2017</v>
      </c>
      <c r="J45" s="5">
        <v>131.035</v>
      </c>
      <c r="K45" s="5">
        <v>158.29</v>
      </c>
      <c r="S45" s="8"/>
      <c r="T45" s="8"/>
      <c r="U45" s="8"/>
      <c r="V45" s="8"/>
      <c r="W45" s="8"/>
      <c r="X45" s="8"/>
      <c r="BF45" s="16"/>
      <c r="BG45" s="16"/>
      <c r="BH45" s="16"/>
      <c r="BM45" s="9"/>
    </row>
    <row r="46" spans="2:68">
      <c r="B46" s="37">
        <v>2018</v>
      </c>
      <c r="C46" s="42">
        <v>137.96589</v>
      </c>
      <c r="D46" s="44">
        <v>6.6173999999999999</v>
      </c>
      <c r="E46" s="61">
        <f t="shared" si="0"/>
        <v>912.97548048600004</v>
      </c>
      <c r="F46" s="66">
        <v>90030.95</v>
      </c>
      <c r="G46" s="60">
        <f t="shared" si="3"/>
        <v>1.0140684736593361E-2</v>
      </c>
      <c r="H46" s="65">
        <f t="shared" si="2"/>
        <v>9.5426855098163475E-3</v>
      </c>
      <c r="I46" s="37">
        <v>2018</v>
      </c>
      <c r="J46" s="5">
        <v>130.93</v>
      </c>
      <c r="K46" s="5">
        <v>129.83000000000001</v>
      </c>
      <c r="S46" s="8"/>
      <c r="T46" s="8"/>
      <c r="U46" s="8"/>
      <c r="V46" s="8"/>
      <c r="W46" s="8"/>
      <c r="X46" s="8"/>
      <c r="BF46" s="16"/>
      <c r="BG46" s="16"/>
      <c r="BH46" s="16"/>
      <c r="BM46" s="9"/>
    </row>
    <row r="47" spans="2:68" ht="15.6">
      <c r="B47" s="5">
        <v>2019</v>
      </c>
      <c r="C47" s="42">
        <v>138.1</v>
      </c>
      <c r="D47" s="44">
        <f>941.5/138.1</f>
        <v>6.8175235336712534</v>
      </c>
      <c r="E47" s="5">
        <v>941.5</v>
      </c>
      <c r="F47" s="66">
        <v>99086.5</v>
      </c>
      <c r="G47" s="60">
        <f t="shared" ref="G47" si="4">E47/F47</f>
        <v>9.5017989332552878E-3</v>
      </c>
      <c r="H47" s="65">
        <f t="shared" si="2"/>
        <v>7.6096955975237862E-3</v>
      </c>
      <c r="I47" s="5">
        <v>2019</v>
      </c>
      <c r="J47" s="5">
        <v>138.1</v>
      </c>
      <c r="K47" s="5">
        <v>110.6</v>
      </c>
      <c r="S47" s="8"/>
      <c r="T47" s="8"/>
      <c r="U47" s="8"/>
      <c r="V47" s="8"/>
      <c r="W47" s="8"/>
      <c r="X47" s="8"/>
      <c r="BI47" s="18"/>
      <c r="BJ47" s="18"/>
      <c r="BK47" s="19"/>
      <c r="BP47" s="9"/>
    </row>
    <row r="48" spans="2:68">
      <c r="H48" s="7"/>
      <c r="S48" s="8"/>
      <c r="T48" s="8"/>
      <c r="U48" s="8"/>
      <c r="V48" s="8"/>
      <c r="W48" s="8"/>
      <c r="X48" s="8"/>
      <c r="BP48" s="9"/>
    </row>
    <row r="49" spans="2:72">
      <c r="S49" s="8"/>
      <c r="T49" s="8"/>
      <c r="U49" s="8"/>
      <c r="V49" s="8"/>
      <c r="W49" s="8"/>
      <c r="X49" s="8"/>
      <c r="BP49" s="9"/>
    </row>
    <row r="50" spans="2:72">
      <c r="B50" s="12"/>
      <c r="C50" s="12"/>
      <c r="S50" s="8"/>
      <c r="T50" s="8"/>
      <c r="U50" s="8"/>
      <c r="V50" s="8"/>
      <c r="W50" s="8"/>
      <c r="X50" s="8"/>
      <c r="BM50" s="9"/>
    </row>
    <row r="51" spans="2:72">
      <c r="B51" s="12"/>
      <c r="C51" s="12"/>
      <c r="S51" s="8"/>
      <c r="T51" s="8"/>
      <c r="U51" s="8"/>
      <c r="V51" s="8"/>
      <c r="W51" s="8"/>
      <c r="X51" s="8"/>
      <c r="BM51" s="9"/>
    </row>
    <row r="52" spans="2:72">
      <c r="B52" s="12"/>
      <c r="C52" s="12"/>
      <c r="S52" s="8"/>
      <c r="T52" s="8"/>
      <c r="U52" s="8"/>
      <c r="V52" s="8"/>
      <c r="W52" s="8"/>
      <c r="X52" s="8"/>
      <c r="BM52" s="9"/>
    </row>
    <row r="53" spans="2:72">
      <c r="B53" s="12"/>
      <c r="C53" s="12"/>
      <c r="S53" s="8"/>
      <c r="T53" s="8"/>
      <c r="U53" s="8"/>
      <c r="V53" s="8"/>
      <c r="W53" s="8"/>
      <c r="X53" s="8"/>
      <c r="BM53" s="9"/>
    </row>
    <row r="54" spans="2:72">
      <c r="B54" s="12"/>
      <c r="C54" s="12"/>
      <c r="S54" s="8"/>
      <c r="T54" s="8"/>
      <c r="U54" s="8"/>
      <c r="V54" s="8"/>
      <c r="W54" s="8"/>
      <c r="X54" s="8"/>
      <c r="BM54" s="9"/>
    </row>
    <row r="55" spans="2:72">
      <c r="B55" s="12"/>
      <c r="C55" s="12"/>
      <c r="S55" s="8"/>
      <c r="T55" s="8"/>
      <c r="U55" s="8"/>
      <c r="V55" s="8"/>
      <c r="W55" s="8"/>
      <c r="X55" s="8"/>
      <c r="BM55" s="9"/>
    </row>
    <row r="56" spans="2:72">
      <c r="B56" s="12"/>
      <c r="C56" s="12"/>
      <c r="S56" s="8"/>
      <c r="T56" s="8"/>
      <c r="U56" s="8"/>
      <c r="V56" s="8"/>
      <c r="W56" s="8"/>
      <c r="X56" s="8"/>
      <c r="BM56" s="9"/>
    </row>
    <row r="57" spans="2:72">
      <c r="B57" s="12"/>
      <c r="C57" s="12"/>
      <c r="Z57" s="8"/>
      <c r="AA57" s="8"/>
      <c r="AB57" s="8"/>
      <c r="AC57" s="8"/>
      <c r="AD57" s="8"/>
      <c r="AE57" s="8"/>
      <c r="BT57" s="9"/>
    </row>
    <row r="58" spans="2:72" ht="15.6">
      <c r="B58" s="12"/>
      <c r="C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8"/>
      <c r="AA58" s="18"/>
      <c r="AB58" s="18"/>
      <c r="AC58" s="18"/>
      <c r="AD58" s="18"/>
      <c r="AE58" s="14"/>
      <c r="BT58" s="9"/>
    </row>
    <row r="59" spans="2:72" ht="15.6">
      <c r="B59" s="12"/>
      <c r="C59" s="1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2:72">
      <c r="B60" s="20"/>
      <c r="C60" s="12"/>
    </row>
    <row r="61" spans="2:72"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2:72"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2:72"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2:72"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9:31"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7"/>
      <c r="AE65" s="10"/>
    </row>
    <row r="66" spans="9:31"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9:31"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9:31"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9:31"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9:31"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9:31"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9:31"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9:31"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9:31"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9:31"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9:31"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9:31"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9:31"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9:31"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1" spans="9:31">
      <c r="AE81" s="9"/>
    </row>
    <row r="82" spans="9:31">
      <c r="AE82" s="9"/>
    </row>
    <row r="83" spans="9:31">
      <c r="AE83" s="9"/>
    </row>
    <row r="84" spans="9:31">
      <c r="AE84" s="9"/>
    </row>
    <row r="85" spans="9:31">
      <c r="AE85" s="9"/>
    </row>
    <row r="86" spans="9:31">
      <c r="AE86" s="9"/>
    </row>
    <row r="87" spans="9:31">
      <c r="AE87" s="9"/>
    </row>
    <row r="88" spans="9:31">
      <c r="Z88" s="9"/>
      <c r="AA88" s="9"/>
      <c r="AB88" s="9"/>
      <c r="AC88" s="9"/>
      <c r="AD88" s="9"/>
      <c r="AE88" s="9"/>
    </row>
    <row r="89" spans="9:31">
      <c r="Z89" s="22"/>
      <c r="AA89" s="22"/>
      <c r="AB89" s="22"/>
      <c r="AC89" s="22"/>
      <c r="AD89" s="22"/>
      <c r="AE89" s="22"/>
    </row>
    <row r="94" spans="9:31"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4"/>
    </row>
    <row r="95" spans="9:31"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9:31"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9:31"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9" spans="9:31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9:31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9:31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9:31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</sheetData>
  <phoneticPr fontId="3" type="noConversion"/>
  <printOptions gridLines="1" gridLinesSet="0"/>
  <pageMargins left="0.75" right="0.75" top="1" bottom="1" header="0.5" footer="0.5"/>
  <pageSetup orientation="portrait" horizontalDpi="4294967293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Sources</vt:lpstr>
      <vt:lpstr>Main Data</vt:lpstr>
      <vt:lpstr>Figure 17.1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2006-08-11T20:52:33Z</cp:lastPrinted>
  <dcterms:created xsi:type="dcterms:W3CDTF">2004-08-09T16:06:20Z</dcterms:created>
  <dcterms:modified xsi:type="dcterms:W3CDTF">2020-05-04T01:48:23Z</dcterms:modified>
</cp:coreProperties>
</file>